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гориво" sheetId="1" r:id="rId1"/>
  </sheets>
  <definedNames>
    <definedName name="_xlnm.Print_Area" localSheetId="0">'гориво'!$B$1:$E$44</definedName>
    <definedName name="_xlnm.Print_Titles" localSheetId="0">'гориво'!$2:$2</definedName>
  </definedNames>
  <calcPr fullCalcOnLoad="1"/>
</workbook>
</file>

<file path=xl/sharedStrings.xml><?xml version="1.0" encoding="utf-8"?>
<sst xmlns="http://schemas.openxmlformats.org/spreadsheetml/2006/main" count="63" uniqueCount="48">
  <si>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</si>
  <si>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</si>
  <si>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</si>
  <si>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</si>
  <si>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</si>
  <si>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</si>
  <si>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</si>
  <si>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</si>
  <si>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</si>
  <si>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</si>
  <si>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</si>
  <si>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</si>
  <si>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</si>
  <si>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</si>
  <si>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</si>
  <si>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57266412/10.03.2014</t>
  </si>
  <si>
    <t>68/10.04.2014</t>
  </si>
  <si>
    <t>216/30.05.2014</t>
  </si>
  <si>
    <t>40/11.06.2014</t>
  </si>
  <si>
    <t>43/11.07.2014</t>
  </si>
  <si>
    <t>29/13.08.2014</t>
  </si>
  <si>
    <t>19/08.09.2014</t>
  </si>
  <si>
    <t>31/06.11.2014</t>
  </si>
  <si>
    <t>0057269163/31,03,2014</t>
  </si>
  <si>
    <t>0057271966/30,04,2014</t>
  </si>
  <si>
    <t>0057274773/31,05,2014</t>
  </si>
  <si>
    <t>0057274773/30,06,2014</t>
  </si>
  <si>
    <t>6202107643/15,07,2014</t>
  </si>
  <si>
    <t>0057280391/31,07,2014</t>
  </si>
  <si>
    <t>0057283197/31,08,2014</t>
  </si>
  <si>
    <t>0057286061/30,09,2014</t>
  </si>
  <si>
    <t>0057288974/31,10,2014</t>
  </si>
  <si>
    <t>0057291864/30,11,2014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</si>
  <si>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безкасово зареждане на служебни автомобили с горива (бензини, дизелово гориво и газ пропан-бутан), за автопарка  на Русенски университет "Ангел Кънчев" е структурните му звена в гр. Русе и гр. Силистра, както и по изпълнение на национални и международни проекти, финансирани със средства получени от Европейския съюз, други държави, и неправителствени организации от чужбина.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ОТ "ПЕТРОЛ” АД – Русе по Договор № 95В00-19/05.03.2014 г. за периода от 05.03.2014 г. до 04.09.2015 г.</t>
    </r>
  </si>
  <si>
    <t>57294772/31.12.2014</t>
  </si>
  <si>
    <t>57297649/31.01.2015</t>
  </si>
  <si>
    <t>6115111364/17.03.2015</t>
  </si>
  <si>
    <t>6115111363/17.03.2015</t>
  </si>
  <si>
    <t>52/05.12.2014</t>
  </si>
  <si>
    <t>0057294772/19.01.2015</t>
  </si>
  <si>
    <t>57297648/31.01.2015 </t>
  </si>
  <si>
    <t>0305060045/19.12.2014</t>
  </si>
  <si>
    <t>0305060295/19.12.2014</t>
  </si>
  <si>
    <t>0300666751/19.01.2015</t>
  </si>
  <si>
    <t>0306667039/19.01.2015</t>
  </si>
  <si>
    <t>0057300588/28.02.2015</t>
  </si>
  <si>
    <t>0057297647/31.01.2015</t>
  </si>
  <si>
    <t>57300587/28,02,2015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</si>
</sst>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0" fontId="6" fillId="34" borderId="20" xfId="0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7" fillId="36" borderId="28" xfId="0" applyNumberFormat="1" applyFont="1" applyFill="1" applyBorder="1" applyAlignment="1">
      <alignment/>
    </xf>
    <xf numFmtId="2" fontId="7" fillId="36" borderId="26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9" xfId="0" applyFont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right"/>
    </xf>
    <xf numFmtId="2" fontId="4" fillId="0" borderId="19" xfId="0" applyNumberFormat="1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2" fontId="4" fillId="0" borderId="32" xfId="0" applyNumberFormat="1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2" fontId="4" fillId="0" borderId="32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0" fontId="6" fillId="0" borderId="28" xfId="0" applyFont="1" applyBorder="1" applyAlignment="1">
      <alignment/>
    </xf>
    <xf numFmtId="2" fontId="6" fillId="0" borderId="28" xfId="0" applyNumberFormat="1" applyFont="1" applyBorder="1" applyAlignment="1">
      <alignment vertical="top" wrapText="1"/>
    </xf>
    <xf numFmtId="0" fontId="6" fillId="0" borderId="35" xfId="0" applyFont="1" applyBorder="1" applyAlignment="1">
      <alignment/>
    </xf>
    <xf numFmtId="2" fontId="6" fillId="0" borderId="28" xfId="0" applyNumberFormat="1" applyFont="1" applyBorder="1" applyAlignment="1">
      <alignment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5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tabSelected="1" zoomScalePageLayoutView="0" workbookViewId="0" topLeftCell="A7">
      <selection activeCell="J26" sqref="J26"/>
    </sheetView>
  </sheetViews>
  <sheetFormatPr defaultColWidth="9.140625" defaultRowHeight="15"/>
  <cols>
    <col min="1" max="1" width="9.140625" style="13" customWidth="1"/>
    <col min="2" max="2" width="13.140625" style="13" customWidth="1"/>
    <col min="3" max="3" width="25.8515625" style="13" customWidth="1"/>
    <col min="4" max="4" width="23.140625" style="13" customWidth="1"/>
    <col min="5" max="5" width="14.421875" style="13" customWidth="1"/>
    <col min="6" max="6" width="29.421875" style="13" customWidth="1"/>
    <col min="7" max="7" width="20.140625" style="13" customWidth="1"/>
    <col min="8" max="8" width="16.421875" style="13" customWidth="1"/>
    <col min="9" max="16384" width="9.140625" style="13" customWidth="1"/>
  </cols>
  <sheetData>
    <row r="1" spans="2:6" ht="131.25" customHeight="1">
      <c r="B1" s="75" t="s">
        <v>33</v>
      </c>
      <c r="C1" s="75"/>
      <c r="D1" s="75"/>
      <c r="E1" s="75"/>
      <c r="F1" s="75"/>
    </row>
    <row r="2" spans="2:6" ht="16.5" thickBot="1">
      <c r="B2" s="79"/>
      <c r="C2" s="79"/>
      <c r="D2" s="79"/>
      <c r="E2" s="79"/>
      <c r="F2" s="7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4" t="s">
        <v>13</v>
      </c>
    </row>
    <row r="4" spans="2:6" ht="16.5" thickBot="1">
      <c r="B4" s="76" t="s">
        <v>10</v>
      </c>
      <c r="C4" s="77"/>
      <c r="D4" s="77"/>
      <c r="E4" s="77"/>
      <c r="F4" s="78"/>
    </row>
    <row r="5" spans="2:6" s="53" customFormat="1" ht="15.75">
      <c r="B5" s="59">
        <v>1</v>
      </c>
      <c r="C5" s="60" t="s">
        <v>15</v>
      </c>
      <c r="D5" s="50">
        <f>E5/1.2</f>
        <v>2021.8333333333333</v>
      </c>
      <c r="E5" s="51">
        <v>2426.2</v>
      </c>
      <c r="F5" s="59"/>
    </row>
    <row r="6" spans="2:6" s="53" customFormat="1" ht="15.75">
      <c r="B6" s="61">
        <v>2</v>
      </c>
      <c r="C6" s="62" t="s">
        <v>36</v>
      </c>
      <c r="D6" s="50">
        <f>E6/1.2</f>
        <v>40.99166666666667</v>
      </c>
      <c r="E6" s="51">
        <v>49.19</v>
      </c>
      <c r="F6" s="59"/>
    </row>
    <row r="7" spans="2:6" s="53" customFormat="1" ht="15.75">
      <c r="B7" s="61">
        <v>3</v>
      </c>
      <c r="C7" s="62" t="s">
        <v>37</v>
      </c>
      <c r="D7" s="50">
        <f>E7/1.2</f>
        <v>84</v>
      </c>
      <c r="E7" s="51">
        <v>100.8</v>
      </c>
      <c r="F7" s="59"/>
    </row>
    <row r="8" spans="2:6" s="53" customFormat="1" ht="15.75">
      <c r="B8" s="63">
        <v>4</v>
      </c>
      <c r="C8" s="25" t="s">
        <v>16</v>
      </c>
      <c r="D8" s="50">
        <f aca="true" t="shared" si="0" ref="D8:D19">E8/1.2</f>
        <v>2325.15</v>
      </c>
      <c r="E8" s="51">
        <v>2790.18</v>
      </c>
      <c r="F8" s="64"/>
    </row>
    <row r="9" spans="2:6" s="53" customFormat="1" ht="15.75">
      <c r="B9" s="63">
        <v>5</v>
      </c>
      <c r="C9" s="25" t="s">
        <v>17</v>
      </c>
      <c r="D9" s="50">
        <f t="shared" si="0"/>
        <v>2497.6</v>
      </c>
      <c r="E9" s="51">
        <v>2997.12</v>
      </c>
      <c r="F9" s="64"/>
    </row>
    <row r="10" spans="2:6" s="53" customFormat="1" ht="15.75">
      <c r="B10" s="63">
        <v>6</v>
      </c>
      <c r="C10" s="15" t="s">
        <v>18</v>
      </c>
      <c r="D10" s="50">
        <f t="shared" si="0"/>
        <v>2241.2000000000003</v>
      </c>
      <c r="E10" s="51">
        <v>2689.44</v>
      </c>
      <c r="F10" s="52"/>
    </row>
    <row r="11" spans="2:6" s="53" customFormat="1" ht="15.75">
      <c r="B11" s="63">
        <v>7</v>
      </c>
      <c r="C11" s="15" t="s">
        <v>19</v>
      </c>
      <c r="D11" s="50">
        <f t="shared" si="0"/>
        <v>1508.0666666666668</v>
      </c>
      <c r="E11" s="51">
        <v>1809.68</v>
      </c>
      <c r="F11" s="52"/>
    </row>
    <row r="12" spans="2:6" s="53" customFormat="1" ht="15.75">
      <c r="B12" s="49">
        <v>9</v>
      </c>
      <c r="C12" s="15" t="s">
        <v>20</v>
      </c>
      <c r="D12" s="50">
        <f t="shared" si="0"/>
        <v>2832.116666666667</v>
      </c>
      <c r="E12" s="51">
        <v>3398.54</v>
      </c>
      <c r="F12" s="52"/>
    </row>
    <row r="13" spans="2:6" s="53" customFormat="1" ht="15.75">
      <c r="B13" s="65">
        <v>10</v>
      </c>
      <c r="C13" s="15" t="s">
        <v>21</v>
      </c>
      <c r="D13" s="50">
        <f t="shared" si="0"/>
        <v>1875.3166666666668</v>
      </c>
      <c r="E13" s="51">
        <v>2250.38</v>
      </c>
      <c r="F13" s="52"/>
    </row>
    <row r="14" spans="2:6" s="53" customFormat="1" ht="15.75">
      <c r="B14" s="65">
        <v>11</v>
      </c>
      <c r="C14" s="15" t="s">
        <v>22</v>
      </c>
      <c r="D14" s="50">
        <f t="shared" si="0"/>
        <v>3384.7083333333335</v>
      </c>
      <c r="E14" s="51">
        <v>4061.65</v>
      </c>
      <c r="F14" s="52"/>
    </row>
    <row r="15" spans="2:6" s="53" customFormat="1" ht="15.75">
      <c r="B15" s="65">
        <v>12</v>
      </c>
      <c r="C15" s="58" t="s">
        <v>38</v>
      </c>
      <c r="D15" s="50">
        <f t="shared" si="0"/>
        <v>2751.5000000000005</v>
      </c>
      <c r="E15" s="66">
        <v>3301.8</v>
      </c>
      <c r="F15" s="67"/>
    </row>
    <row r="16" spans="2:6" s="53" customFormat="1" ht="15.75">
      <c r="B16" s="65">
        <v>13</v>
      </c>
      <c r="C16" s="58" t="s">
        <v>34</v>
      </c>
      <c r="D16" s="50">
        <f t="shared" si="0"/>
        <v>1955.091666666667</v>
      </c>
      <c r="E16" s="66">
        <v>2346.11</v>
      </c>
      <c r="F16" s="67"/>
    </row>
    <row r="17" spans="2:6" s="53" customFormat="1" ht="15.75">
      <c r="B17" s="65"/>
      <c r="C17" s="58" t="s">
        <v>39</v>
      </c>
      <c r="D17" s="68">
        <f t="shared" si="0"/>
        <v>1955.091666666667</v>
      </c>
      <c r="E17" s="66">
        <v>2346.11</v>
      </c>
      <c r="F17" s="67"/>
    </row>
    <row r="18" spans="2:6" s="53" customFormat="1" ht="15.75">
      <c r="B18" s="65">
        <v>14</v>
      </c>
      <c r="C18" s="58" t="s">
        <v>35</v>
      </c>
      <c r="D18" s="68">
        <f t="shared" si="0"/>
        <v>1466.2916666666667</v>
      </c>
      <c r="E18" s="66">
        <v>1759.55</v>
      </c>
      <c r="F18" s="67"/>
    </row>
    <row r="19" spans="2:6" s="53" customFormat="1" ht="15.75">
      <c r="B19" s="65">
        <v>15</v>
      </c>
      <c r="C19" s="58" t="s">
        <v>45</v>
      </c>
      <c r="D19" s="68">
        <f t="shared" si="0"/>
        <v>1863.4</v>
      </c>
      <c r="E19" s="66">
        <v>2236.08</v>
      </c>
      <c r="F19" s="67"/>
    </row>
    <row r="20" spans="2:6" ht="16.5" thickBot="1">
      <c r="B20" s="17"/>
      <c r="C20" s="17"/>
      <c r="D20" s="18">
        <f>SUM(D5:D19)</f>
        <v>28802.35833333334</v>
      </c>
      <c r="E20" s="18">
        <f>SUM(E5:E19)</f>
        <v>34562.83</v>
      </c>
      <c r="F20" s="17"/>
    </row>
    <row r="21" spans="2:6" ht="32.25" thickBot="1">
      <c r="B21" s="5" t="s">
        <v>0</v>
      </c>
      <c r="C21" s="6" t="s">
        <v>1</v>
      </c>
      <c r="D21" s="7" t="s">
        <v>2</v>
      </c>
      <c r="E21" s="7" t="s">
        <v>3</v>
      </c>
      <c r="F21" s="14" t="s">
        <v>13</v>
      </c>
    </row>
    <row r="22" spans="2:6" ht="16.5" thickBot="1">
      <c r="B22" s="76" t="s">
        <v>11</v>
      </c>
      <c r="C22" s="77"/>
      <c r="D22" s="77"/>
      <c r="E22" s="77"/>
      <c r="F22" s="78"/>
    </row>
    <row r="23" spans="2:6" ht="16.5" thickBot="1">
      <c r="B23" s="19"/>
      <c r="C23" s="19"/>
      <c r="D23" s="16">
        <f>E23/1.2</f>
        <v>0</v>
      </c>
      <c r="E23" s="16">
        <v>0</v>
      </c>
      <c r="F23" s="19"/>
    </row>
    <row r="24" spans="2:6" ht="16.5" thickBot="1">
      <c r="B24" s="20"/>
      <c r="C24" s="21"/>
      <c r="D24" s="22">
        <f>SUM(D23:D23)</f>
        <v>0</v>
      </c>
      <c r="E24" s="22">
        <f>SUM(E23:E23)</f>
        <v>0</v>
      </c>
      <c r="F24" s="23"/>
    </row>
    <row r="25" spans="2:6" ht="32.25" thickBot="1">
      <c r="B25" s="10" t="s">
        <v>0</v>
      </c>
      <c r="C25" s="11" t="s">
        <v>1</v>
      </c>
      <c r="D25" s="12" t="s">
        <v>2</v>
      </c>
      <c r="E25" s="12" t="s">
        <v>3</v>
      </c>
      <c r="F25" s="24" t="s">
        <v>13</v>
      </c>
    </row>
    <row r="26" spans="2:6" ht="16.5" thickBot="1">
      <c r="B26" s="76" t="s">
        <v>8</v>
      </c>
      <c r="C26" s="77"/>
      <c r="D26" s="81"/>
      <c r="E26" s="77"/>
      <c r="F26" s="78"/>
    </row>
    <row r="27" spans="2:6" ht="15.75">
      <c r="B27" s="71">
        <v>1</v>
      </c>
      <c r="C27" s="71" t="s">
        <v>41</v>
      </c>
      <c r="D27" s="71">
        <v>18.07</v>
      </c>
      <c r="E27" s="72">
        <f>D27*1.2</f>
        <v>21.684</v>
      </c>
      <c r="F27" s="72"/>
    </row>
    <row r="28" spans="2:6" ht="15.75">
      <c r="B28" s="71">
        <v>2</v>
      </c>
      <c r="C28" s="71" t="s">
        <v>42</v>
      </c>
      <c r="D28" s="71">
        <v>74.62</v>
      </c>
      <c r="E28" s="72">
        <f>D28*1.2</f>
        <v>89.544</v>
      </c>
      <c r="F28" s="72"/>
    </row>
    <row r="29" spans="2:6" ht="15.75">
      <c r="B29" s="71">
        <v>3</v>
      </c>
      <c r="C29" s="71" t="s">
        <v>43</v>
      </c>
      <c r="D29" s="71">
        <v>73.88</v>
      </c>
      <c r="E29" s="72">
        <f>D29*1.2</f>
        <v>88.65599999999999</v>
      </c>
      <c r="F29" s="72"/>
    </row>
    <row r="30" spans="2:6" ht="15.75">
      <c r="B30" s="71">
        <v>4</v>
      </c>
      <c r="C30" s="71" t="s">
        <v>44</v>
      </c>
      <c r="D30" s="71">
        <v>12.35</v>
      </c>
      <c r="E30" s="72">
        <f>D30*1.2</f>
        <v>14.819999999999999</v>
      </c>
      <c r="F30" s="72"/>
    </row>
    <row r="31" spans="2:6" ht="16.5" thickBot="1">
      <c r="B31" s="73"/>
      <c r="C31" s="71" t="s">
        <v>46</v>
      </c>
      <c r="D31" s="74">
        <v>103</v>
      </c>
      <c r="E31" s="72">
        <f>D31*1.2</f>
        <v>123.6</v>
      </c>
      <c r="F31" s="72"/>
    </row>
    <row r="32" spans="2:6" ht="16.5" thickBot="1">
      <c r="B32" s="20"/>
      <c r="C32" s="21"/>
      <c r="D32" s="22">
        <f>SUM(D27:D31)</f>
        <v>281.91999999999996</v>
      </c>
      <c r="E32" s="22">
        <f>SUM(E27:E31)</f>
        <v>338.304</v>
      </c>
      <c r="F32" s="23"/>
    </row>
    <row r="33" spans="2:6" ht="32.25" thickBot="1">
      <c r="B33" s="10" t="s">
        <v>0</v>
      </c>
      <c r="C33" s="11" t="s">
        <v>1</v>
      </c>
      <c r="D33" s="12" t="s">
        <v>2</v>
      </c>
      <c r="E33" s="12" t="s">
        <v>3</v>
      </c>
      <c r="F33" s="24" t="s">
        <v>13</v>
      </c>
    </row>
    <row r="34" spans="2:6" ht="15.75">
      <c r="B34" s="82" t="s">
        <v>12</v>
      </c>
      <c r="C34" s="81"/>
      <c r="D34" s="81"/>
      <c r="E34" s="81"/>
      <c r="F34" s="83"/>
    </row>
    <row r="35" spans="2:6" ht="15.75">
      <c r="B35" s="26">
        <v>1</v>
      </c>
      <c r="C35" s="54" t="s">
        <v>23</v>
      </c>
      <c r="D35" s="48">
        <f>E35/1.2</f>
        <v>379.7166666666667</v>
      </c>
      <c r="E35" s="56">
        <v>455.66</v>
      </c>
      <c r="F35" s="27"/>
    </row>
    <row r="36" spans="2:6" ht="15.75">
      <c r="B36" s="26">
        <v>2</v>
      </c>
      <c r="C36" s="55" t="s">
        <v>24</v>
      </c>
      <c r="D36" s="48">
        <f aca="true" t="shared" si="1" ref="D36:D46">E36/1.2</f>
        <v>370.15000000000003</v>
      </c>
      <c r="E36" s="56">
        <v>444.18</v>
      </c>
      <c r="F36" s="27"/>
    </row>
    <row r="37" spans="2:6" ht="15.75">
      <c r="B37" s="28">
        <v>3</v>
      </c>
      <c r="C37" s="54" t="s">
        <v>25</v>
      </c>
      <c r="D37" s="48">
        <f t="shared" si="1"/>
        <v>295.83333333333337</v>
      </c>
      <c r="E37" s="57">
        <v>355</v>
      </c>
      <c r="F37" s="29"/>
    </row>
    <row r="38" spans="2:6" ht="15.75">
      <c r="B38" s="28">
        <v>4</v>
      </c>
      <c r="C38" s="54" t="s">
        <v>26</v>
      </c>
      <c r="D38" s="48">
        <f t="shared" si="1"/>
        <v>230.8166666666667</v>
      </c>
      <c r="E38" s="56">
        <v>276.98</v>
      </c>
      <c r="F38" s="29"/>
    </row>
    <row r="39" spans="2:6" ht="15.75">
      <c r="B39" s="28">
        <v>5</v>
      </c>
      <c r="C39" s="54" t="s">
        <v>27</v>
      </c>
      <c r="D39" s="48">
        <f t="shared" si="1"/>
        <v>108.33333333333334</v>
      </c>
      <c r="E39" s="57">
        <v>130</v>
      </c>
      <c r="F39" s="29"/>
    </row>
    <row r="40" spans="2:6" ht="15.75">
      <c r="B40" s="28">
        <v>6</v>
      </c>
      <c r="C40" s="54" t="s">
        <v>28</v>
      </c>
      <c r="D40" s="48">
        <f t="shared" si="1"/>
        <v>190.6</v>
      </c>
      <c r="E40" s="56">
        <v>228.72</v>
      </c>
      <c r="F40" s="29"/>
    </row>
    <row r="41" spans="2:6" ht="15.75">
      <c r="B41" s="28">
        <v>7</v>
      </c>
      <c r="C41" s="54" t="s">
        <v>29</v>
      </c>
      <c r="D41" s="48">
        <f t="shared" si="1"/>
        <v>224.1416666666667</v>
      </c>
      <c r="E41" s="56">
        <v>268.97</v>
      </c>
      <c r="F41" s="29"/>
    </row>
    <row r="42" spans="2:6" ht="15.75">
      <c r="B42" s="28">
        <v>8</v>
      </c>
      <c r="C42" s="54" t="s">
        <v>30</v>
      </c>
      <c r="D42" s="48">
        <f t="shared" si="1"/>
        <v>169.73333333333335</v>
      </c>
      <c r="E42" s="56">
        <v>203.68</v>
      </c>
      <c r="F42" s="29"/>
    </row>
    <row r="43" spans="2:6" ht="15.75">
      <c r="B43" s="28">
        <v>9</v>
      </c>
      <c r="C43" s="55" t="s">
        <v>31</v>
      </c>
      <c r="D43" s="48">
        <f t="shared" si="1"/>
        <v>308.71666666666664</v>
      </c>
      <c r="E43" s="56">
        <v>370.46</v>
      </c>
      <c r="F43" s="29"/>
    </row>
    <row r="44" spans="2:6" ht="15.75">
      <c r="B44" s="28">
        <v>10</v>
      </c>
      <c r="C44" s="55" t="s">
        <v>32</v>
      </c>
      <c r="D44" s="48">
        <f t="shared" si="1"/>
        <v>97.26666666666667</v>
      </c>
      <c r="E44" s="56">
        <v>116.72</v>
      </c>
      <c r="F44" s="29"/>
    </row>
    <row r="45" spans="2:6" ht="15.75">
      <c r="B45" s="69">
        <v>11</v>
      </c>
      <c r="C45" s="13" t="s">
        <v>40</v>
      </c>
      <c r="D45" s="48">
        <f t="shared" si="1"/>
        <v>104.54166666666667</v>
      </c>
      <c r="E45" s="13">
        <v>125.45</v>
      </c>
      <c r="F45" s="70"/>
    </row>
    <row r="46" spans="2:6" ht="16.5" thickBot="1">
      <c r="B46" s="69"/>
      <c r="C46" s="13" t="s">
        <v>47</v>
      </c>
      <c r="D46" s="48">
        <f t="shared" si="1"/>
        <v>124.46666666666668</v>
      </c>
      <c r="E46" s="56">
        <v>149.36</v>
      </c>
      <c r="F46" s="70"/>
    </row>
    <row r="47" spans="2:6" ht="16.5" thickBot="1">
      <c r="B47" s="30"/>
      <c r="C47" s="31"/>
      <c r="D47" s="22">
        <f>SUM(D35:D46)</f>
        <v>2604.3166666666666</v>
      </c>
      <c r="E47" s="22">
        <f>SUM(E35:E46)</f>
        <v>3125.18</v>
      </c>
      <c r="F47" s="32"/>
    </row>
    <row r="48" spans="2:256" ht="16.5" thickBot="1">
      <c r="B48" s="84" t="s">
        <v>9</v>
      </c>
      <c r="C48" s="85"/>
      <c r="D48" s="33">
        <f>SUM(D20+D24+D32+D47)</f>
        <v>31688.595000000005</v>
      </c>
      <c r="E48" s="33">
        <f>SUM(E20+E24+E32+E47)</f>
        <v>38026.314</v>
      </c>
      <c r="F48" s="34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ht="16.5" thickBot="1">
      <c r="B49" s="3"/>
      <c r="C49" s="8"/>
      <c r="D49" s="8"/>
      <c r="E49" s="8"/>
      <c r="F49" s="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ht="15.75">
      <c r="B50" s="44"/>
      <c r="C50" s="4"/>
      <c r="D50" s="4"/>
      <c r="E50" s="35" t="s">
        <v>4</v>
      </c>
      <c r="F50" s="36" t="s">
        <v>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15.75">
      <c r="B51" s="86" t="s">
        <v>6</v>
      </c>
      <c r="C51" s="87"/>
      <c r="D51" s="87"/>
      <c r="E51" s="37">
        <v>46000</v>
      </c>
      <c r="F51" s="38">
        <f>SUM(E51*1.2)</f>
        <v>55200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5.75">
      <c r="B52" s="88" t="s">
        <v>14</v>
      </c>
      <c r="C52" s="89"/>
      <c r="D52" s="89"/>
      <c r="E52" s="39">
        <f>SUM(D48)</f>
        <v>31688.595000000005</v>
      </c>
      <c r="F52" s="45">
        <f>SUM(E48)</f>
        <v>38026.314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ht="16.5" thickBot="1">
      <c r="B53" s="90" t="s">
        <v>7</v>
      </c>
      <c r="C53" s="91"/>
      <c r="D53" s="91"/>
      <c r="E53" s="46">
        <f>SUM(E51-E52)</f>
        <v>14311.404999999995</v>
      </c>
      <c r="F53" s="47">
        <f>SUM(F51-F52)</f>
        <v>17173.686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ht="15.75">
      <c r="B54" s="2"/>
      <c r="C54" s="40"/>
      <c r="D54" s="41"/>
      <c r="E54" s="41"/>
      <c r="F54" s="4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ht="15.75">
      <c r="D55" s="43"/>
    </row>
    <row r="57" spans="2:4" ht="15.75">
      <c r="B57" s="80"/>
      <c r="C57" s="80"/>
      <c r="D57" s="80"/>
    </row>
  </sheetData>
  <sheetProtection/>
  <mergeCells count="11">
    <mergeCell ref="B53:D53"/>
    <mergeCell ref="B1:F1"/>
    <mergeCell ref="B4:F4"/>
    <mergeCell ref="B2:F2"/>
    <mergeCell ref="B22:F22"/>
    <mergeCell ref="B57:D57"/>
    <mergeCell ref="B26:F26"/>
    <mergeCell ref="B34:F34"/>
    <mergeCell ref="B48:C48"/>
    <mergeCell ref="B51:D51"/>
    <mergeCell ref="B52:D5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2015-03-16T12:41:33Z</dcterms:modified>
  <cp:category/>
  <cp:version/>
  <cp:contentType/>
  <cp:contentStatus/>
</cp:coreProperties>
</file>